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Документы, Дима\Мои документы\Туристское многоборье\Туриада\2026\пешая туриада 2026\"/>
    </mc:Choice>
  </mc:AlternateContent>
  <bookViews>
    <workbookView xWindow="0" yWindow="0" windowWidth="26640" windowHeight="9075" tabRatio="500"/>
  </bookViews>
  <sheets>
    <sheet name="6" sheetId="5" r:id="rId1"/>
    <sheet name="4" sheetId="4" r:id="rId2"/>
    <sheet name="2" sheetId="1" r:id="rId3"/>
    <sheet name="2 Романтики" sheetId="6" r:id="rId4"/>
    <sheet name="2 юношеские" sheetId="7" r:id="rId5"/>
    <sheet name="6 юношеские" sheetId="8" r:id="rId6"/>
  </sheets>
  <definedNames>
    <definedName name="_xlnm._FilterDatabase" localSheetId="2" hidden="1">'2'!$A$5:$AE$7</definedName>
    <definedName name="_xlnm._FilterDatabase" localSheetId="3" hidden="1">'2 Романтики'!$A$5:$AE$8</definedName>
    <definedName name="_xlnm._FilterDatabase" localSheetId="4" hidden="1">'2 юношеские'!$A$5:$AE$5</definedName>
    <definedName name="_xlnm._FilterDatabase" localSheetId="1" hidden="1">'4'!$A$5:$AE$8</definedName>
    <definedName name="_xlnm._FilterDatabase" localSheetId="0" hidden="1">'6'!$A$5:$AE$6</definedName>
    <definedName name="_xlnm._FilterDatabase" localSheetId="5" hidden="1">'6 юношеские'!$A$5:$AE$5</definedName>
    <definedName name="Excel_BuiltIn__FilterDatabase" localSheetId="2">'2'!$A$5:$AE$5</definedName>
    <definedName name="Excel_BuiltIn__FilterDatabase" localSheetId="3">'2 Романтики'!$A$5:$AE$5</definedName>
    <definedName name="Excel_BuiltIn__FilterDatabase" localSheetId="4">'2 юношеские'!$A$5:$AE$5</definedName>
    <definedName name="Excel_BuiltIn__FilterDatabase" localSheetId="1">'4'!$A$5:$AE$5</definedName>
    <definedName name="Excel_BuiltIn__FilterDatabase" localSheetId="0">'6'!$A$5:$AE$5</definedName>
    <definedName name="Excel_BuiltIn__FilterDatabase" localSheetId="5">'6 юношеские'!$A$5:$AE$5</definedName>
  </definedNames>
  <calcPr calcId="162913"/>
</workbook>
</file>

<file path=xl/calcChain.xml><?xml version="1.0" encoding="utf-8"?>
<calcChain xmlns="http://schemas.openxmlformats.org/spreadsheetml/2006/main">
  <c r="Z7" i="8" l="1"/>
  <c r="T7" i="8"/>
  <c r="I7" i="8"/>
  <c r="Z6" i="8"/>
  <c r="T6" i="8"/>
  <c r="I6" i="8"/>
  <c r="Z6" i="7"/>
  <c r="T6" i="7"/>
  <c r="I6" i="7"/>
  <c r="Z8" i="6"/>
  <c r="T8" i="6"/>
  <c r="Z7" i="6"/>
  <c r="T7" i="6"/>
  <c r="Z6" i="6"/>
  <c r="T6" i="6"/>
  <c r="Z6" i="5"/>
  <c r="T6" i="5"/>
  <c r="I6" i="5"/>
  <c r="Z8" i="4"/>
  <c r="T8" i="4"/>
  <c r="I8" i="4"/>
  <c r="Z7" i="4"/>
  <c r="T7" i="4"/>
  <c r="I7" i="4"/>
  <c r="Z6" i="4"/>
  <c r="T6" i="4"/>
  <c r="I6" i="4"/>
  <c r="Z6" i="1" l="1"/>
  <c r="Z7" i="1"/>
  <c r="T7" i="1"/>
  <c r="T6" i="1"/>
  <c r="I7" i="1"/>
  <c r="I6" i="1"/>
</calcChain>
</file>

<file path=xl/sharedStrings.xml><?xml version="1.0" encoding="utf-8"?>
<sst xmlns="http://schemas.openxmlformats.org/spreadsheetml/2006/main" count="215" uniqueCount="66">
  <si>
    <t>баллы</t>
  </si>
  <si>
    <t>№ команды</t>
  </si>
  <si>
    <t>название команды</t>
  </si>
  <si>
    <t>группа</t>
  </si>
  <si>
    <t>время старта 1 день</t>
  </si>
  <si>
    <t>время финиша 1 день</t>
  </si>
  <si>
    <t>отсечки</t>
  </si>
  <si>
    <t>беговое время</t>
  </si>
  <si>
    <t>13. Конкурс самодеятельности</t>
  </si>
  <si>
    <t>14. Новевка в лагере</t>
  </si>
  <si>
    <t>штрафные баллы</t>
  </si>
  <si>
    <t>сумма баллов</t>
  </si>
  <si>
    <t>итог</t>
  </si>
  <si>
    <t>Чадов Сергей Вениаминович
Сингх Ирина Сергеевна</t>
  </si>
  <si>
    <t>Пичугин Андрей Викторович
Белоусова Наталья Анатольевна
Останин Иван Сергеевич
Вострягов Антон Валерьевич</t>
  </si>
  <si>
    <t>Юрчаев Дмитрий
Кладько Анастасия
Ивченкова Анастасия
Новиков Алексей</t>
  </si>
  <si>
    <t>Чеглакова Евгения Артуровна
Бакиров Антон Игоревич</t>
  </si>
  <si>
    <t>Анохин Вячеслав Викторович
Анохина Нина Ивановна</t>
  </si>
  <si>
    <t>2ю</t>
  </si>
  <si>
    <t>6ю</t>
  </si>
  <si>
    <t>ТУРИАДА "ОСЕННИЙ МАРАФОН" 2026</t>
  </si>
  <si>
    <t>Дело храбрых</t>
  </si>
  <si>
    <t>Дело храбрых 2</t>
  </si>
  <si>
    <t>Еноты</t>
  </si>
  <si>
    <t>Ресурс безопасности</t>
  </si>
  <si>
    <t>Лунтики</t>
  </si>
  <si>
    <t>ТК Рифей</t>
  </si>
  <si>
    <t>Факел</t>
  </si>
  <si>
    <t>Романтик 2</t>
  </si>
  <si>
    <t>5. Переправа через реку на плоту</t>
  </si>
  <si>
    <t>1. Переправа по параллельным перилам через сухой овраг</t>
  </si>
  <si>
    <t>3.Спуск по склону с опорой на веревку спортивным способом</t>
  </si>
  <si>
    <t>2. подъем по склону с опорой на веревку</t>
  </si>
  <si>
    <t>6. Траверс участника скального склона</t>
  </si>
  <si>
    <t>4. Переправа через реку по бревну с опорой на веревку</t>
  </si>
  <si>
    <t>7. Установка палатки</t>
  </si>
  <si>
    <t>8. спортивная навигация</t>
  </si>
  <si>
    <t>Романтики 3</t>
  </si>
  <si>
    <t>Романтики 42</t>
  </si>
  <si>
    <t>Романтики 4</t>
  </si>
  <si>
    <t>Дистанция 2 дня, время старта</t>
  </si>
  <si>
    <t>Дистанция 2 дня, время финиша</t>
  </si>
  <si>
    <t>баллы за дистанцию 2 дня</t>
  </si>
  <si>
    <t>2р</t>
  </si>
  <si>
    <t>Варенье от Савуньи</t>
  </si>
  <si>
    <t>ночное ориентирование</t>
  </si>
  <si>
    <t>Сводный протокол результатов</t>
  </si>
  <si>
    <t xml:space="preserve">Группа: </t>
  </si>
  <si>
    <t>Команда 2 чел</t>
  </si>
  <si>
    <t>Бакиров Антон
Чеглакова Евгения</t>
  </si>
  <si>
    <t>Копнина Илона
Кандауров Всеволод</t>
  </si>
  <si>
    <t>Мальцев Никита
Баранова Анна
Милов Виктор
Коломин Александр</t>
  </si>
  <si>
    <t>Афанасьев Данил
Куриленко Дмитрий
Коновалова Карина
Саламатова Алена</t>
  </si>
  <si>
    <t>Романчук Сергей
Ладин Максим
Шашмурин Дмитрий
Сперанский Владислав</t>
  </si>
  <si>
    <t>Петров Матвей
Ахметова Анжелика
Петров Андрей
Брусницына Софья
Ложкин Владислав
Русинова Анастасия</t>
  </si>
  <si>
    <t>Осипова Злата
Стрижаков Денис</t>
  </si>
  <si>
    <t>Одайкина Наталья
Коренева Екатерина</t>
  </si>
  <si>
    <t>Фирстков Артём
Севостьянов Егор</t>
  </si>
  <si>
    <t>Воронова Екатерина
Воронов Николай</t>
  </si>
  <si>
    <t>Змеев Егор
Фефелов Кирилл
Красикова Евгения
Федоров-Павлюкевич Владислав
Стафеев Константин
Безукладников Артём</t>
  </si>
  <si>
    <t>Обыденнов Егор
Парфенов Семён
Гафиева Ангелина
Федчук Карина
Федчук Константин
Гафиева Эльвина</t>
  </si>
  <si>
    <t>Команда 6 чел</t>
  </si>
  <si>
    <t>Команда 4 чел</t>
  </si>
  <si>
    <t>Команда 2 чел из ТК Романтики</t>
  </si>
  <si>
    <t>Команда 2 чел, юношеские</t>
  </si>
  <si>
    <t>Команда 6 чел, юношеские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</si>
</sst>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h:mm;@"/>
  </numFmts>
  <fonts count="7" x14ac:knownFonts="1">
    <font>
      <sz val="11"/>
      <color indexed="8"/>
      <name val="Calibri"/>
      <charset val="1"/>
    </font>
    <font>
      <sz val="11"/>
      <color indexed="60"/>
      <name val="Calibri"/>
      <charset val="1"/>
    </font>
    <font>
      <b/>
      <sz val="11"/>
      <color indexed="60"/>
      <name val="Calibri"/>
      <charset val="1"/>
    </font>
    <font>
      <sz val="11"/>
      <color indexed="8"/>
      <name val="Calibri"/>
      <family val="2"/>
      <charset val="204"/>
    </font>
    <font>
      <sz val="11"/>
      <color theme="1"/>
      <name val="Calibri"/>
      <family val="2"/>
      <charset val="204"/>
    </font>
    <font>
      <b/>
      <sz val="11"/>
      <color indexed="60"/>
      <name val="Calibri"/>
      <family val="2"/>
      <charset val="204"/>
    </font>
    <font>
      <b/>
      <sz val="11"/>
      <color indexed="8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13"/>
        <bgColor indexed="34"/>
      </patternFill>
    </fill>
    <fill>
      <patternFill patternType="solid">
        <fgColor indexed="42"/>
        <bgColor indexed="26"/>
      </patternFill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1" xfId="0" applyFill="1" applyBorder="1" applyAlignment="1">
      <alignment horizontal="left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horizontal="left" vertical="center" textRotation="90" wrapText="1"/>
    </xf>
    <xf numFmtId="164" fontId="0" fillId="0" borderId="1" xfId="0" applyNumberFormat="1" applyFont="1" applyFill="1" applyBorder="1" applyAlignment="1">
      <alignment horizontal="left" vertical="center" textRotation="90" wrapText="1"/>
    </xf>
    <xf numFmtId="20" fontId="0" fillId="0" borderId="1" xfId="0" applyNumberFormat="1" applyFill="1" applyBorder="1" applyAlignment="1">
      <alignment horizontal="center" vertical="center"/>
    </xf>
    <xf numFmtId="164" fontId="0" fillId="0" borderId="1" xfId="0" applyNumberFormat="1" applyFont="1" applyFill="1" applyBorder="1" applyAlignment="1">
      <alignment horizontal="center" vertical="center"/>
    </xf>
    <xf numFmtId="20" fontId="1" fillId="0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0" fontId="0" fillId="2" borderId="0" xfId="0" applyFill="1" applyAlignment="1">
      <alignment horizontal="left" vertical="center"/>
    </xf>
    <xf numFmtId="0" fontId="2" fillId="0" borderId="1" xfId="0" applyNumberFormat="1" applyFont="1" applyFill="1" applyBorder="1" applyAlignment="1">
      <alignment horizontal="center" vertical="center"/>
    </xf>
    <xf numFmtId="0" fontId="0" fillId="3" borderId="0" xfId="0" applyFill="1" applyAlignment="1">
      <alignment horizontal="left" vertical="center"/>
    </xf>
    <xf numFmtId="0" fontId="0" fillId="0" borderId="1" xfId="0" applyFont="1" applyFill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 textRotation="90" wrapText="1"/>
    </xf>
    <xf numFmtId="0" fontId="4" fillId="0" borderId="1" xfId="0" applyFont="1" applyFill="1" applyBorder="1" applyAlignment="1">
      <alignment vertical="center" textRotation="90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left" vertical="center"/>
    </xf>
    <xf numFmtId="0" fontId="0" fillId="0" borderId="0" xfId="0" applyFill="1" applyAlignment="1">
      <alignment horizontal="center" vertical="center"/>
    </xf>
    <xf numFmtId="0" fontId="0" fillId="0" borderId="0" xfId="0" applyFont="1" applyFill="1" applyAlignment="1">
      <alignment horizontal="center" vertical="center" wrapText="1"/>
    </xf>
    <xf numFmtId="0" fontId="0" fillId="0" borderId="0" xfId="0" applyFont="1" applyFill="1" applyAlignment="1">
      <alignment horizontal="left" vertical="center" wrapText="1"/>
    </xf>
    <xf numFmtId="0" fontId="1" fillId="0" borderId="0" xfId="0" applyFont="1" applyFill="1" applyAlignment="1">
      <alignment horizontal="center" vertical="center"/>
    </xf>
    <xf numFmtId="0" fontId="0" fillId="0" borderId="0" xfId="0" applyFill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1" xfId="0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0" xfId="0" applyFont="1" applyFill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textRotation="90" wrapText="1"/>
    </xf>
    <xf numFmtId="0" fontId="0" fillId="0" borderId="2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2" xfId="0" applyFont="1" applyFill="1" applyBorder="1" applyAlignment="1">
      <alignment horizontal="left" vertical="center" wrapText="1"/>
    </xf>
    <xf numFmtId="0" fontId="0" fillId="0" borderId="3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20" fontId="0" fillId="0" borderId="2" xfId="0" applyNumberFormat="1" applyFill="1" applyBorder="1" applyAlignment="1">
      <alignment horizontal="center" vertical="center"/>
    </xf>
    <xf numFmtId="20" fontId="0" fillId="0" borderId="3" xfId="0" applyNumberFormat="1" applyFill="1" applyBorder="1" applyAlignment="1">
      <alignment horizontal="center" vertical="center"/>
    </xf>
    <xf numFmtId="164" fontId="0" fillId="0" borderId="2" xfId="0" applyNumberFormat="1" applyFont="1" applyFill="1" applyBorder="1" applyAlignment="1">
      <alignment horizontal="center" vertical="center"/>
    </xf>
    <xf numFmtId="164" fontId="0" fillId="0" borderId="3" xfId="0" applyNumberFormat="1" applyFont="1" applyFill="1" applyBorder="1" applyAlignment="1">
      <alignment horizontal="center" vertical="center"/>
    </xf>
    <xf numFmtId="20" fontId="1" fillId="0" borderId="2" xfId="0" applyNumberFormat="1" applyFont="1" applyFill="1" applyBorder="1" applyAlignment="1">
      <alignment horizontal="center" vertical="center"/>
    </xf>
    <xf numFmtId="20" fontId="1" fillId="0" borderId="3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textRotation="90" wrapText="1"/>
    </xf>
    <xf numFmtId="0" fontId="0" fillId="0" borderId="0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 textRotation="90" wrapText="1"/>
    </xf>
    <xf numFmtId="0" fontId="1" fillId="0" borderId="0" xfId="0" applyNumberFormat="1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left" vertical="center" wrapText="1"/>
    </xf>
    <xf numFmtId="0" fontId="0" fillId="0" borderId="2" xfId="0" applyFont="1" applyFill="1" applyBorder="1" applyAlignment="1">
      <alignment horizontal="left" vertical="center"/>
    </xf>
    <xf numFmtId="0" fontId="3" fillId="0" borderId="2" xfId="0" applyFont="1" applyFill="1" applyBorder="1" applyAlignment="1">
      <alignment horizontal="center" vertical="center"/>
    </xf>
    <xf numFmtId="0" fontId="2" fillId="0" borderId="3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5" fillId="0" borderId="1" xfId="0" applyNumberFormat="1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5" fillId="0" borderId="2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E2F0D9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77BC65"/>
      <rgbColor rgb="00003366"/>
      <rgbColor rgb="0000A933"/>
      <rgbColor rgb="00003300"/>
      <rgbColor rgb="00333300"/>
      <rgbColor rgb="00C9211E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6"/>
  <sheetViews>
    <sheetView tabSelected="1" view="pageBreakPreview" zoomScale="85" zoomScaleNormal="100" zoomScaleSheetLayoutView="85" workbookViewId="0">
      <pane xSplit="3" ySplit="4" topLeftCell="D5" activePane="bottomRight" state="frozen"/>
      <selection pane="topRight" activeCell="D1" sqref="D1"/>
      <selection pane="bottomLeft" activeCell="A5" sqref="A5"/>
      <selection pane="bottomRight" activeCell="E6" sqref="E6"/>
    </sheetView>
  </sheetViews>
  <sheetFormatPr defaultColWidth="8.85546875" defaultRowHeight="15" x14ac:dyDescent="0.25"/>
  <cols>
    <col min="1" max="1" width="4.140625" style="1" customWidth="1"/>
    <col min="2" max="2" width="20.85546875" style="1" customWidth="1"/>
    <col min="3" max="3" width="35.140625" style="1" hidden="1" customWidth="1"/>
    <col min="4" max="4" width="27.5703125" style="28" customWidth="1"/>
    <col min="5" max="5" width="8.28515625" style="2" customWidth="1"/>
    <col min="6" max="6" width="6.140625" style="1" customWidth="1"/>
    <col min="7" max="8" width="5.85546875" style="1" customWidth="1"/>
    <col min="9" max="9" width="7" style="1" customWidth="1"/>
    <col min="10" max="10" width="6.28515625" style="1" customWidth="1"/>
    <col min="11" max="11" width="6.28515625" style="22" customWidth="1"/>
    <col min="12" max="12" width="6.28515625" style="1" customWidth="1"/>
    <col min="13" max="13" width="8.42578125" style="1" customWidth="1"/>
    <col min="14" max="17" width="6.28515625" style="1" customWidth="1"/>
    <col min="18" max="18" width="6.140625" style="1" customWidth="1"/>
    <col min="19" max="24" width="6.28515625" style="1" customWidth="1"/>
    <col min="25" max="25" width="6.28515625" style="1" hidden="1" customWidth="1"/>
    <col min="26" max="26" width="9" style="1" customWidth="1"/>
    <col min="27" max="28" width="8.85546875" style="2"/>
    <col min="29" max="29" width="11.42578125" style="27" customWidth="1"/>
    <col min="30" max="30" width="11.5703125" style="22" customWidth="1"/>
    <col min="31" max="31" width="8.85546875" style="23"/>
    <col min="32" max="37" width="8.85546875" style="22"/>
    <col min="38" max="16384" width="8.85546875" style="1"/>
  </cols>
  <sheetData>
    <row r="1" spans="1:37" x14ac:dyDescent="0.25">
      <c r="A1" s="53" t="s">
        <v>46</v>
      </c>
    </row>
    <row r="2" spans="1:37" x14ac:dyDescent="0.25">
      <c r="A2" s="1" t="s">
        <v>20</v>
      </c>
    </row>
    <row r="3" spans="1:37" x14ac:dyDescent="0.25">
      <c r="A3" s="53" t="s">
        <v>47</v>
      </c>
      <c r="D3" s="54" t="s">
        <v>61</v>
      </c>
    </row>
    <row r="4" spans="1:37" ht="17.45" customHeight="1" x14ac:dyDescent="0.25">
      <c r="A4" s="3"/>
      <c r="B4" s="3"/>
      <c r="C4" s="3"/>
      <c r="D4" s="29"/>
      <c r="E4" s="4"/>
      <c r="F4" s="3"/>
      <c r="G4" s="3"/>
      <c r="H4" s="3"/>
      <c r="I4" s="3"/>
      <c r="J4" s="60" t="s">
        <v>0</v>
      </c>
      <c r="K4" s="60"/>
      <c r="L4" s="60"/>
      <c r="M4" s="60"/>
      <c r="N4" s="60"/>
      <c r="O4" s="60"/>
      <c r="P4" s="60"/>
      <c r="Q4" s="60"/>
      <c r="R4" s="60"/>
      <c r="S4" s="60"/>
      <c r="T4" s="60"/>
      <c r="U4" s="60"/>
      <c r="V4" s="60"/>
      <c r="W4" s="60"/>
      <c r="X4" s="60"/>
      <c r="Y4" s="60"/>
      <c r="Z4" s="60"/>
      <c r="AA4" s="6"/>
      <c r="AB4" s="46"/>
    </row>
    <row r="5" spans="1:37" ht="162.6" customHeight="1" x14ac:dyDescent="0.25">
      <c r="A5" s="8" t="s">
        <v>1</v>
      </c>
      <c r="B5" s="7" t="s">
        <v>2</v>
      </c>
      <c r="C5" s="7"/>
      <c r="D5" s="7"/>
      <c r="E5" s="21" t="s">
        <v>3</v>
      </c>
      <c r="F5" s="8" t="s">
        <v>4</v>
      </c>
      <c r="G5" s="8" t="s">
        <v>5</v>
      </c>
      <c r="H5" s="9" t="s">
        <v>6</v>
      </c>
      <c r="I5" s="8" t="s">
        <v>7</v>
      </c>
      <c r="J5" s="8" t="s">
        <v>30</v>
      </c>
      <c r="K5" s="8" t="s">
        <v>32</v>
      </c>
      <c r="L5" s="19" t="s">
        <v>31</v>
      </c>
      <c r="M5" s="20" t="s">
        <v>34</v>
      </c>
      <c r="N5" s="8" t="s">
        <v>29</v>
      </c>
      <c r="O5" s="8" t="s">
        <v>33</v>
      </c>
      <c r="P5" s="8" t="s">
        <v>35</v>
      </c>
      <c r="Q5" s="8" t="s">
        <v>36</v>
      </c>
      <c r="R5" s="8" t="s">
        <v>40</v>
      </c>
      <c r="S5" s="8" t="s">
        <v>41</v>
      </c>
      <c r="T5" s="8" t="s">
        <v>40</v>
      </c>
      <c r="U5" s="32" t="s">
        <v>42</v>
      </c>
      <c r="V5" s="32" t="s">
        <v>45</v>
      </c>
      <c r="W5" s="8" t="s">
        <v>8</v>
      </c>
      <c r="X5" s="8" t="s">
        <v>9</v>
      </c>
      <c r="Y5" s="8" t="s">
        <v>10</v>
      </c>
      <c r="Z5" s="8" t="s">
        <v>11</v>
      </c>
      <c r="AA5" s="45" t="s">
        <v>12</v>
      </c>
      <c r="AB5" s="47"/>
      <c r="AE5" s="24"/>
    </row>
    <row r="6" spans="1:37" s="16" customFormat="1" ht="90.6" customHeight="1" x14ac:dyDescent="0.25">
      <c r="A6" s="4">
        <v>1</v>
      </c>
      <c r="B6" s="7" t="s">
        <v>21</v>
      </c>
      <c r="C6" s="7" t="s">
        <v>14</v>
      </c>
      <c r="D6" s="30" t="s">
        <v>54</v>
      </c>
      <c r="E6" s="4">
        <v>6</v>
      </c>
      <c r="F6" s="10">
        <v>0.41736111111111113</v>
      </c>
      <c r="G6" s="11">
        <v>0.66388888888888886</v>
      </c>
      <c r="H6" s="11">
        <v>2.0833333333333332E-2</v>
      </c>
      <c r="I6" s="12">
        <f>(G6-F6)-H6</f>
        <v>0.22569444444444439</v>
      </c>
      <c r="J6" s="4">
        <v>0</v>
      </c>
      <c r="K6" s="4">
        <v>450</v>
      </c>
      <c r="L6" s="4">
        <v>450</v>
      </c>
      <c r="M6" s="4">
        <v>1150</v>
      </c>
      <c r="N6" s="4">
        <v>0</v>
      </c>
      <c r="O6" s="4">
        <v>550</v>
      </c>
      <c r="P6" s="4">
        <v>750</v>
      </c>
      <c r="Q6" s="4">
        <v>2997</v>
      </c>
      <c r="R6" s="10">
        <v>0.39861111111111108</v>
      </c>
      <c r="S6" s="10">
        <v>0.4604166666666667</v>
      </c>
      <c r="T6" s="10">
        <f>S6-R6</f>
        <v>6.1805555555555614E-2</v>
      </c>
      <c r="U6" s="4">
        <v>2000</v>
      </c>
      <c r="V6" s="4">
        <v>3000</v>
      </c>
      <c r="W6" s="4"/>
      <c r="X6" s="4">
        <v>1000</v>
      </c>
      <c r="Y6" s="4"/>
      <c r="Z6" s="13">
        <f>X6+W6+V6+U6+Q6+P6+O6+N6+M6+L6+K6+J6</f>
        <v>12347</v>
      </c>
      <c r="AA6" s="15">
        <v>1</v>
      </c>
      <c r="AB6" s="48"/>
      <c r="AC6" s="31"/>
      <c r="AD6" s="25"/>
      <c r="AE6" s="26"/>
      <c r="AF6" s="22"/>
      <c r="AG6" s="22"/>
      <c r="AH6" s="22"/>
      <c r="AI6" s="22"/>
      <c r="AJ6" s="22"/>
      <c r="AK6" s="22"/>
    </row>
  </sheetData>
  <sheetProtection selectLockedCells="1" selectUnlockedCells="1"/>
  <autoFilter ref="A5:AE6">
    <sortState ref="A6:AE18">
      <sortCondition ref="E5:E14"/>
    </sortState>
  </autoFilter>
  <mergeCells count="1">
    <mergeCell ref="J4:Z4"/>
  </mergeCells>
  <pageMargins left="0.23622047244094491" right="0.23622047244094491" top="0.74803149606299213" bottom="0.74803149606299213" header="0.31496062992125984" footer="0.31496062992125984"/>
  <pageSetup paperSize="9" scale="45" firstPageNumber="0" orientation="portrait" horizontalDpi="300" verticalDpi="300" r:id="rId1"/>
  <headerFooter alignWithMargins="0"/>
  <colBreaks count="1" manualBreakCount="1">
    <brk id="28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8"/>
  <sheetViews>
    <sheetView view="pageBreakPreview" zoomScale="85" zoomScaleNormal="100" zoomScaleSheetLayoutView="85" workbookViewId="0">
      <pane xSplit="3" ySplit="4" topLeftCell="D5" activePane="bottomRight" state="frozen"/>
      <selection pane="topRight" activeCell="D1" sqref="D1"/>
      <selection pane="bottomLeft" activeCell="A5" sqref="A5"/>
      <selection pane="bottomRight" activeCell="D4" sqref="D4"/>
    </sheetView>
  </sheetViews>
  <sheetFormatPr defaultColWidth="8.85546875" defaultRowHeight="15" x14ac:dyDescent="0.25"/>
  <cols>
    <col min="1" max="1" width="4.140625" style="1" customWidth="1"/>
    <col min="2" max="2" width="20.85546875" style="1" customWidth="1"/>
    <col min="3" max="3" width="35.140625" style="1" hidden="1" customWidth="1"/>
    <col min="4" max="4" width="27.5703125" style="28" customWidth="1"/>
    <col min="5" max="5" width="8.28515625" style="2" customWidth="1"/>
    <col min="6" max="6" width="6.140625" style="1" customWidth="1"/>
    <col min="7" max="8" width="5.85546875" style="1" customWidth="1"/>
    <col min="9" max="9" width="7" style="1" customWidth="1"/>
    <col min="10" max="10" width="6.28515625" style="1" customWidth="1"/>
    <col min="11" max="11" width="6.28515625" style="22" customWidth="1"/>
    <col min="12" max="12" width="6.28515625" style="1" customWidth="1"/>
    <col min="13" max="13" width="8.42578125" style="1" customWidth="1"/>
    <col min="14" max="17" width="6.28515625" style="1" customWidth="1"/>
    <col min="18" max="18" width="6.140625" style="1" customWidth="1"/>
    <col min="19" max="24" width="6.28515625" style="1" customWidth="1"/>
    <col min="25" max="25" width="6.28515625" style="1" hidden="1" customWidth="1"/>
    <col min="26" max="26" width="9" style="1" customWidth="1"/>
    <col min="27" max="28" width="8.85546875" style="2"/>
    <col min="29" max="29" width="11.42578125" style="27" customWidth="1"/>
    <col min="30" max="30" width="11.5703125" style="22" customWidth="1"/>
    <col min="31" max="31" width="8.85546875" style="23"/>
    <col min="32" max="37" width="8.85546875" style="22"/>
    <col min="38" max="16384" width="8.85546875" style="1"/>
  </cols>
  <sheetData>
    <row r="1" spans="1:37" x14ac:dyDescent="0.25">
      <c r="A1" s="53" t="s">
        <v>46</v>
      </c>
    </row>
    <row r="2" spans="1:37" x14ac:dyDescent="0.25">
      <c r="A2" s="1" t="s">
        <v>20</v>
      </c>
    </row>
    <row r="3" spans="1:37" x14ac:dyDescent="0.25">
      <c r="A3" s="53" t="s">
        <v>47</v>
      </c>
      <c r="D3" s="54" t="s">
        <v>62</v>
      </c>
    </row>
    <row r="4" spans="1:37" ht="17.45" customHeight="1" x14ac:dyDescent="0.25">
      <c r="A4" s="3"/>
      <c r="B4" s="3"/>
      <c r="C4" s="3"/>
      <c r="D4" s="29"/>
      <c r="E4" s="4"/>
      <c r="F4" s="3"/>
      <c r="G4" s="3"/>
      <c r="H4" s="3"/>
      <c r="I4" s="3"/>
      <c r="J4" s="60" t="s">
        <v>0</v>
      </c>
      <c r="K4" s="60"/>
      <c r="L4" s="60"/>
      <c r="M4" s="60"/>
      <c r="N4" s="60"/>
      <c r="O4" s="60"/>
      <c r="P4" s="60"/>
      <c r="Q4" s="60"/>
      <c r="R4" s="60"/>
      <c r="S4" s="60"/>
      <c r="T4" s="60"/>
      <c r="U4" s="60"/>
      <c r="V4" s="60"/>
      <c r="W4" s="60"/>
      <c r="X4" s="60"/>
      <c r="Y4" s="60"/>
      <c r="Z4" s="60"/>
      <c r="AA4" s="6"/>
      <c r="AB4" s="46"/>
    </row>
    <row r="5" spans="1:37" ht="162.6" customHeight="1" x14ac:dyDescent="0.25">
      <c r="A5" s="8" t="s">
        <v>1</v>
      </c>
      <c r="B5" s="7" t="s">
        <v>2</v>
      </c>
      <c r="C5" s="7"/>
      <c r="D5" s="7"/>
      <c r="E5" s="21" t="s">
        <v>3</v>
      </c>
      <c r="F5" s="8" t="s">
        <v>4</v>
      </c>
      <c r="G5" s="8" t="s">
        <v>5</v>
      </c>
      <c r="H5" s="9" t="s">
        <v>6</v>
      </c>
      <c r="I5" s="8" t="s">
        <v>7</v>
      </c>
      <c r="J5" s="8" t="s">
        <v>30</v>
      </c>
      <c r="K5" s="8" t="s">
        <v>32</v>
      </c>
      <c r="L5" s="19" t="s">
        <v>31</v>
      </c>
      <c r="M5" s="20" t="s">
        <v>34</v>
      </c>
      <c r="N5" s="8" t="s">
        <v>29</v>
      </c>
      <c r="O5" s="8" t="s">
        <v>33</v>
      </c>
      <c r="P5" s="8" t="s">
        <v>35</v>
      </c>
      <c r="Q5" s="8" t="s">
        <v>36</v>
      </c>
      <c r="R5" s="8" t="s">
        <v>40</v>
      </c>
      <c r="S5" s="8" t="s">
        <v>41</v>
      </c>
      <c r="T5" s="8" t="s">
        <v>40</v>
      </c>
      <c r="U5" s="32" t="s">
        <v>42</v>
      </c>
      <c r="V5" s="32" t="s">
        <v>45</v>
      </c>
      <c r="W5" s="8" t="s">
        <v>8</v>
      </c>
      <c r="X5" s="8" t="s">
        <v>9</v>
      </c>
      <c r="Y5" s="8" t="s">
        <v>10</v>
      </c>
      <c r="Z5" s="8" t="s">
        <v>11</v>
      </c>
      <c r="AA5" s="45" t="s">
        <v>12</v>
      </c>
      <c r="AB5" s="47"/>
      <c r="AE5" s="24"/>
    </row>
    <row r="6" spans="1:37" s="16" customFormat="1" ht="62.45" customHeight="1" x14ac:dyDescent="0.25">
      <c r="A6" s="4">
        <v>7</v>
      </c>
      <c r="B6" s="7" t="s">
        <v>26</v>
      </c>
      <c r="C6" s="17"/>
      <c r="D6" s="30" t="s">
        <v>51</v>
      </c>
      <c r="E6" s="4">
        <v>4</v>
      </c>
      <c r="F6" s="10">
        <v>0.41736111111111113</v>
      </c>
      <c r="G6" s="11">
        <v>0.66597222222222219</v>
      </c>
      <c r="H6" s="11">
        <v>0</v>
      </c>
      <c r="I6" s="12">
        <f>(G6-F6)-H6</f>
        <v>0.24861111111111106</v>
      </c>
      <c r="J6" s="4">
        <v>500</v>
      </c>
      <c r="K6" s="4">
        <v>300</v>
      </c>
      <c r="L6" s="4">
        <v>0</v>
      </c>
      <c r="M6" s="4">
        <v>700</v>
      </c>
      <c r="N6" s="4">
        <v>800</v>
      </c>
      <c r="O6" s="4">
        <v>550</v>
      </c>
      <c r="P6" s="4">
        <v>750</v>
      </c>
      <c r="Q6" s="4">
        <v>1755</v>
      </c>
      <c r="R6" s="10">
        <v>0.40902777777777777</v>
      </c>
      <c r="S6" s="10">
        <v>0.50416666666666665</v>
      </c>
      <c r="T6" s="10">
        <f>S6-R6</f>
        <v>9.5138888888888884E-2</v>
      </c>
      <c r="U6" s="4">
        <v>2000</v>
      </c>
      <c r="V6" s="4">
        <v>2000</v>
      </c>
      <c r="W6" s="4"/>
      <c r="X6" s="4">
        <v>1000</v>
      </c>
      <c r="Y6" s="4"/>
      <c r="Z6" s="13">
        <f>X6+W6+V6+U6+Q6+P6+O6+N6+M6+L6+K6+J6</f>
        <v>10355</v>
      </c>
      <c r="AA6" s="57">
        <v>1</v>
      </c>
      <c r="AB6" s="48"/>
      <c r="AC6" s="27"/>
      <c r="AD6" s="25"/>
      <c r="AE6" s="23"/>
      <c r="AF6" s="22"/>
      <c r="AG6" s="22"/>
      <c r="AH6" s="22"/>
      <c r="AI6" s="22"/>
      <c r="AJ6" s="22"/>
      <c r="AK6" s="22"/>
    </row>
    <row r="7" spans="1:37" ht="62.45" customHeight="1" x14ac:dyDescent="0.25">
      <c r="A7" s="4">
        <v>2</v>
      </c>
      <c r="B7" s="7" t="s">
        <v>22</v>
      </c>
      <c r="C7" s="7"/>
      <c r="D7" s="30" t="s">
        <v>52</v>
      </c>
      <c r="E7" s="4">
        <v>4</v>
      </c>
      <c r="F7" s="10">
        <v>0.41736111111111113</v>
      </c>
      <c r="G7" s="11">
        <v>0.65694444444444444</v>
      </c>
      <c r="H7" s="11">
        <v>0</v>
      </c>
      <c r="I7" s="12">
        <f>(G7-F7)-H7</f>
        <v>0.23958333333333331</v>
      </c>
      <c r="J7" s="4">
        <v>692</v>
      </c>
      <c r="K7" s="4">
        <v>450</v>
      </c>
      <c r="L7" s="4">
        <v>450</v>
      </c>
      <c r="M7" s="4">
        <v>1150</v>
      </c>
      <c r="N7" s="4">
        <v>800</v>
      </c>
      <c r="O7" s="4">
        <v>550</v>
      </c>
      <c r="P7" s="4">
        <v>750</v>
      </c>
      <c r="Q7" s="4">
        <v>269</v>
      </c>
      <c r="R7" s="10">
        <v>0.4055555555555555</v>
      </c>
      <c r="S7" s="10">
        <v>0.49652777777777773</v>
      </c>
      <c r="T7" s="10">
        <f>S7-R7</f>
        <v>9.0972222222222232E-2</v>
      </c>
      <c r="U7" s="4">
        <v>2050</v>
      </c>
      <c r="V7" s="4">
        <v>2000</v>
      </c>
      <c r="W7" s="4"/>
      <c r="X7" s="4">
        <v>1000</v>
      </c>
      <c r="Y7" s="4"/>
      <c r="Z7" s="13">
        <f>X7+W7+V7+U7+Q7+P7+O7+N7+M7+L7+K7+J7</f>
        <v>10161</v>
      </c>
      <c r="AA7" s="57">
        <v>2</v>
      </c>
      <c r="AB7" s="48"/>
      <c r="AC7" s="31"/>
      <c r="AD7" s="25"/>
      <c r="AE7" s="26"/>
    </row>
    <row r="8" spans="1:37" s="16" customFormat="1" ht="62.45" customHeight="1" x14ac:dyDescent="0.25">
      <c r="A8" s="4">
        <v>8</v>
      </c>
      <c r="B8" s="7" t="s">
        <v>27</v>
      </c>
      <c r="C8" s="7" t="s">
        <v>13</v>
      </c>
      <c r="D8" s="30" t="s">
        <v>53</v>
      </c>
      <c r="E8" s="4">
        <v>4</v>
      </c>
      <c r="F8" s="10">
        <v>0.41736111111111113</v>
      </c>
      <c r="G8" s="11">
        <v>0.65069444444444446</v>
      </c>
      <c r="H8" s="11">
        <v>0</v>
      </c>
      <c r="I8" s="12">
        <f>(G8-F8)-H8</f>
        <v>0.23333333333333334</v>
      </c>
      <c r="J8" s="4">
        <v>692</v>
      </c>
      <c r="K8" s="4">
        <v>300</v>
      </c>
      <c r="L8" s="4">
        <v>450</v>
      </c>
      <c r="M8" s="4">
        <v>1000</v>
      </c>
      <c r="N8" s="4">
        <v>800</v>
      </c>
      <c r="O8" s="4">
        <v>550</v>
      </c>
      <c r="P8" s="4">
        <v>750</v>
      </c>
      <c r="Q8" s="4">
        <v>484</v>
      </c>
      <c r="R8" s="10">
        <v>0.39583333333333331</v>
      </c>
      <c r="S8" s="10">
        <v>0.47222222222222227</v>
      </c>
      <c r="T8" s="10">
        <f>S8-R8</f>
        <v>7.6388888888888951E-2</v>
      </c>
      <c r="U8" s="4">
        <v>2100</v>
      </c>
      <c r="V8" s="4">
        <v>0</v>
      </c>
      <c r="W8" s="4"/>
      <c r="X8" s="4">
        <v>1000</v>
      </c>
      <c r="Y8" s="4"/>
      <c r="Z8" s="13">
        <f>X8+W8+V8+U8+Q8+P8+O8+N8+M8+L8+K8+J8</f>
        <v>8126</v>
      </c>
      <c r="AA8" s="57">
        <v>3</v>
      </c>
      <c r="AB8" s="48"/>
      <c r="AC8" s="25"/>
      <c r="AD8" s="25"/>
      <c r="AE8" s="26"/>
      <c r="AF8" s="22"/>
      <c r="AG8" s="22"/>
      <c r="AH8" s="22"/>
      <c r="AI8" s="22"/>
      <c r="AJ8" s="22"/>
      <c r="AK8" s="22"/>
    </row>
  </sheetData>
  <sheetProtection selectLockedCells="1" selectUnlockedCells="1"/>
  <autoFilter ref="A5:AE8">
    <sortState ref="A6:AE18">
      <sortCondition ref="E5:E14"/>
    </sortState>
  </autoFilter>
  <mergeCells count="1">
    <mergeCell ref="J4:Z4"/>
  </mergeCells>
  <pageMargins left="0.23622047244094491" right="0.23622047244094491" top="0.74803149606299213" bottom="0.74803149606299213" header="0.31496062992125984" footer="0.31496062992125984"/>
  <pageSetup paperSize="9" scale="45" firstPageNumber="0" orientation="portrait" horizontalDpi="300" verticalDpi="300" r:id="rId1"/>
  <headerFooter alignWithMargins="0"/>
  <colBreaks count="1" manualBreakCount="1">
    <brk id="28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7"/>
  <sheetViews>
    <sheetView view="pageBreakPreview" zoomScale="85" zoomScaleNormal="100" zoomScaleSheetLayoutView="85" workbookViewId="0">
      <pane xSplit="3" ySplit="4" topLeftCell="D6" activePane="bottomRight" state="frozen"/>
      <selection pane="topRight" activeCell="D1" sqref="D1"/>
      <selection pane="bottomLeft" activeCell="A5" sqref="A5"/>
      <selection pane="bottomRight" activeCell="E7" sqref="E7"/>
    </sheetView>
  </sheetViews>
  <sheetFormatPr defaultColWidth="8.85546875" defaultRowHeight="15" x14ac:dyDescent="0.25"/>
  <cols>
    <col min="1" max="1" width="4.140625" style="1" customWidth="1"/>
    <col min="2" max="2" width="20.85546875" style="1" customWidth="1"/>
    <col min="3" max="3" width="35.140625" style="1" hidden="1" customWidth="1"/>
    <col min="4" max="4" width="27.5703125" style="28" customWidth="1"/>
    <col min="5" max="5" width="8.28515625" style="2" customWidth="1"/>
    <col min="6" max="6" width="6.140625" style="1" customWidth="1"/>
    <col min="7" max="8" width="5.85546875" style="1" customWidth="1"/>
    <col min="9" max="9" width="7" style="1" customWidth="1"/>
    <col min="10" max="10" width="6.28515625" style="1" customWidth="1"/>
    <col min="11" max="11" width="6.28515625" style="22" customWidth="1"/>
    <col min="12" max="12" width="6.28515625" style="1" customWidth="1"/>
    <col min="13" max="13" width="8.42578125" style="1" customWidth="1"/>
    <col min="14" max="17" width="6.28515625" style="1" customWidth="1"/>
    <col min="18" max="18" width="6.140625" style="1" customWidth="1"/>
    <col min="19" max="24" width="6.28515625" style="1" customWidth="1"/>
    <col min="25" max="25" width="6.28515625" style="1" hidden="1" customWidth="1"/>
    <col min="26" max="26" width="9" style="1" customWidth="1"/>
    <col min="27" max="28" width="8.85546875" style="2"/>
    <col min="29" max="29" width="11.42578125" style="27" customWidth="1"/>
    <col min="30" max="30" width="11.5703125" style="22" customWidth="1"/>
    <col min="31" max="31" width="8.85546875" style="23"/>
    <col min="32" max="37" width="8.85546875" style="22"/>
    <col min="38" max="16384" width="8.85546875" style="1"/>
  </cols>
  <sheetData>
    <row r="1" spans="1:37" x14ac:dyDescent="0.25">
      <c r="A1" s="53" t="s">
        <v>46</v>
      </c>
    </row>
    <row r="2" spans="1:37" x14ac:dyDescent="0.25">
      <c r="A2" s="1" t="s">
        <v>20</v>
      </c>
    </row>
    <row r="3" spans="1:37" x14ac:dyDescent="0.25">
      <c r="A3" s="53" t="s">
        <v>47</v>
      </c>
      <c r="D3" s="54" t="s">
        <v>48</v>
      </c>
    </row>
    <row r="4" spans="1:37" ht="17.45" customHeight="1" x14ac:dyDescent="0.25">
      <c r="A4" s="3"/>
      <c r="B4" s="3"/>
      <c r="C4" s="3"/>
      <c r="D4" s="29"/>
      <c r="E4" s="4"/>
      <c r="F4" s="3"/>
      <c r="G4" s="3"/>
      <c r="H4" s="3"/>
      <c r="I4" s="3"/>
      <c r="J4" s="60" t="s">
        <v>0</v>
      </c>
      <c r="K4" s="60"/>
      <c r="L4" s="60"/>
      <c r="M4" s="60"/>
      <c r="N4" s="60"/>
      <c r="O4" s="60"/>
      <c r="P4" s="60"/>
      <c r="Q4" s="60"/>
      <c r="R4" s="60"/>
      <c r="S4" s="60"/>
      <c r="T4" s="60"/>
      <c r="U4" s="60"/>
      <c r="V4" s="60"/>
      <c r="W4" s="60"/>
      <c r="X4" s="60"/>
      <c r="Y4" s="60"/>
      <c r="Z4" s="60"/>
      <c r="AA4" s="6"/>
      <c r="AB4" s="46"/>
    </row>
    <row r="5" spans="1:37" ht="162.6" customHeight="1" x14ac:dyDescent="0.25">
      <c r="A5" s="8" t="s">
        <v>1</v>
      </c>
      <c r="B5" s="7" t="s">
        <v>2</v>
      </c>
      <c r="C5" s="7"/>
      <c r="D5" s="7"/>
      <c r="E5" s="5" t="s">
        <v>3</v>
      </c>
      <c r="F5" s="8" t="s">
        <v>4</v>
      </c>
      <c r="G5" s="8" t="s">
        <v>5</v>
      </c>
      <c r="H5" s="9" t="s">
        <v>6</v>
      </c>
      <c r="I5" s="8" t="s">
        <v>7</v>
      </c>
      <c r="J5" s="8" t="s">
        <v>30</v>
      </c>
      <c r="K5" s="8" t="s">
        <v>32</v>
      </c>
      <c r="L5" s="19" t="s">
        <v>31</v>
      </c>
      <c r="M5" s="20" t="s">
        <v>34</v>
      </c>
      <c r="N5" s="8" t="s">
        <v>29</v>
      </c>
      <c r="O5" s="8" t="s">
        <v>33</v>
      </c>
      <c r="P5" s="8" t="s">
        <v>35</v>
      </c>
      <c r="Q5" s="8" t="s">
        <v>36</v>
      </c>
      <c r="R5" s="8" t="s">
        <v>40</v>
      </c>
      <c r="S5" s="8" t="s">
        <v>41</v>
      </c>
      <c r="T5" s="8" t="s">
        <v>40</v>
      </c>
      <c r="U5" s="32" t="s">
        <v>42</v>
      </c>
      <c r="V5" s="32" t="s">
        <v>45</v>
      </c>
      <c r="W5" s="8" t="s">
        <v>8</v>
      </c>
      <c r="X5" s="8" t="s">
        <v>9</v>
      </c>
      <c r="Y5" s="8" t="s">
        <v>10</v>
      </c>
      <c r="Z5" s="8" t="s">
        <v>11</v>
      </c>
      <c r="AA5" s="45" t="s">
        <v>12</v>
      </c>
      <c r="AB5" s="47"/>
      <c r="AE5" s="24"/>
    </row>
    <row r="6" spans="1:37" s="14" customFormat="1" ht="39" customHeight="1" x14ac:dyDescent="0.25">
      <c r="A6" s="4">
        <v>9</v>
      </c>
      <c r="B6" s="7" t="s">
        <v>28</v>
      </c>
      <c r="C6" s="7" t="s">
        <v>17</v>
      </c>
      <c r="D6" s="30" t="s">
        <v>49</v>
      </c>
      <c r="E6" s="4">
        <v>2</v>
      </c>
      <c r="F6" s="10">
        <v>0.41736111111111113</v>
      </c>
      <c r="G6" s="11">
        <v>0.65486111111111112</v>
      </c>
      <c r="H6" s="11">
        <v>0</v>
      </c>
      <c r="I6" s="12">
        <f>(G6-F6)-H6</f>
        <v>0.23749999999999999</v>
      </c>
      <c r="J6" s="4">
        <v>692</v>
      </c>
      <c r="K6" s="4">
        <v>450</v>
      </c>
      <c r="L6" s="4">
        <v>450</v>
      </c>
      <c r="M6" s="4">
        <v>850</v>
      </c>
      <c r="N6" s="4">
        <v>800</v>
      </c>
      <c r="O6" s="4">
        <v>550</v>
      </c>
      <c r="P6" s="4">
        <v>750</v>
      </c>
      <c r="Q6" s="4">
        <v>1401</v>
      </c>
      <c r="R6" s="10">
        <v>0.39999999999999997</v>
      </c>
      <c r="S6" s="10">
        <v>0.46875</v>
      </c>
      <c r="T6" s="10">
        <f>S6-R6</f>
        <v>6.8750000000000033E-2</v>
      </c>
      <c r="U6" s="4">
        <v>2050</v>
      </c>
      <c r="V6" s="4">
        <v>1000</v>
      </c>
      <c r="W6" s="4"/>
      <c r="X6" s="4">
        <v>1000</v>
      </c>
      <c r="Y6" s="4"/>
      <c r="Z6" s="13">
        <f>X6+W6+V6+U6+Q6+P6+O6+N6+M6+L6+K6+J6</f>
        <v>9993</v>
      </c>
      <c r="AA6" s="13">
        <v>1</v>
      </c>
      <c r="AB6" s="48"/>
      <c r="AC6" s="31"/>
      <c r="AD6" s="25"/>
      <c r="AE6" s="26"/>
      <c r="AF6" s="22"/>
      <c r="AG6" s="22"/>
      <c r="AH6" s="22"/>
      <c r="AI6" s="22"/>
      <c r="AJ6" s="22"/>
      <c r="AK6" s="22"/>
    </row>
    <row r="7" spans="1:37" s="16" customFormat="1" ht="39" customHeight="1" x14ac:dyDescent="0.25">
      <c r="A7" s="4">
        <v>6</v>
      </c>
      <c r="B7" s="7" t="s">
        <v>25</v>
      </c>
      <c r="C7" s="7" t="s">
        <v>16</v>
      </c>
      <c r="D7" s="30" t="s">
        <v>50</v>
      </c>
      <c r="E7" s="4">
        <v>2</v>
      </c>
      <c r="F7" s="10">
        <v>0.41736111111111113</v>
      </c>
      <c r="G7" s="11">
        <v>0.62291666666666667</v>
      </c>
      <c r="H7" s="11">
        <v>0</v>
      </c>
      <c r="I7" s="12">
        <f>(G7-F7)-H7</f>
        <v>0.20555555555555555</v>
      </c>
      <c r="J7" s="4">
        <v>500</v>
      </c>
      <c r="K7" s="4">
        <v>450</v>
      </c>
      <c r="L7" s="4">
        <v>450</v>
      </c>
      <c r="M7" s="4">
        <v>0</v>
      </c>
      <c r="N7" s="4">
        <v>800</v>
      </c>
      <c r="O7" s="4">
        <v>0</v>
      </c>
      <c r="P7" s="4">
        <v>0</v>
      </c>
      <c r="Q7" s="4">
        <v>292</v>
      </c>
      <c r="R7" s="10">
        <v>0</v>
      </c>
      <c r="S7" s="10">
        <v>0</v>
      </c>
      <c r="T7" s="10">
        <f>S7-R7</f>
        <v>0</v>
      </c>
      <c r="U7" s="4">
        <v>0</v>
      </c>
      <c r="V7" s="4">
        <v>0</v>
      </c>
      <c r="W7" s="4"/>
      <c r="X7" s="4"/>
      <c r="Y7" s="4"/>
      <c r="Z7" s="13">
        <f>X7+W7+V7+U7+Q7+P7+O7+N7+M7+L7+K7+J7</f>
        <v>2492</v>
      </c>
      <c r="AA7" s="13">
        <v>2</v>
      </c>
      <c r="AB7" s="48"/>
      <c r="AC7" s="25"/>
      <c r="AD7" s="25"/>
      <c r="AE7" s="26"/>
      <c r="AF7" s="22"/>
      <c r="AG7" s="22"/>
      <c r="AH7" s="22"/>
      <c r="AI7" s="22"/>
      <c r="AJ7" s="22"/>
      <c r="AK7" s="22"/>
    </row>
  </sheetData>
  <sheetProtection selectLockedCells="1" selectUnlockedCells="1"/>
  <autoFilter ref="A5:AE7">
    <sortState ref="A6:AE18">
      <sortCondition ref="E5:E14"/>
    </sortState>
  </autoFilter>
  <mergeCells count="1">
    <mergeCell ref="J4:Z4"/>
  </mergeCells>
  <pageMargins left="0.23622047244094491" right="0.23622047244094491" top="0.74803149606299213" bottom="0.74803149606299213" header="0.31496062992125984" footer="0.31496062992125984"/>
  <pageSetup paperSize="9" scale="45" firstPageNumber="0" orientation="portrait" horizontalDpi="300" verticalDpi="300" r:id="rId1"/>
  <headerFooter alignWithMargins="0"/>
  <colBreaks count="1" manualBreakCount="1">
    <brk id="28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8"/>
  <sheetViews>
    <sheetView view="pageBreakPreview" zoomScale="85" zoomScaleNormal="100" zoomScaleSheetLayoutView="85" workbookViewId="0">
      <pane xSplit="3" ySplit="4" topLeftCell="D5" activePane="bottomRight" state="frozen"/>
      <selection pane="topRight" activeCell="D1" sqref="D1"/>
      <selection pane="bottomLeft" activeCell="A5" sqref="A5"/>
      <selection pane="bottomRight" activeCell="AA6" sqref="AA6:AA8"/>
    </sheetView>
  </sheetViews>
  <sheetFormatPr defaultColWidth="8.85546875" defaultRowHeight="15" x14ac:dyDescent="0.25"/>
  <cols>
    <col min="1" max="1" width="4.140625" style="1" customWidth="1"/>
    <col min="2" max="2" width="20.85546875" style="1" customWidth="1"/>
    <col min="3" max="3" width="35.140625" style="1" hidden="1" customWidth="1"/>
    <col min="4" max="4" width="27.5703125" style="28" customWidth="1"/>
    <col min="5" max="5" width="8.28515625" style="2" customWidth="1"/>
    <col min="6" max="6" width="6.140625" style="1" customWidth="1"/>
    <col min="7" max="8" width="5.85546875" style="1" customWidth="1"/>
    <col min="9" max="9" width="7" style="1" customWidth="1"/>
    <col min="10" max="10" width="6.28515625" style="1" customWidth="1"/>
    <col min="11" max="11" width="6.28515625" style="22" customWidth="1"/>
    <col min="12" max="12" width="6.28515625" style="1" customWidth="1"/>
    <col min="13" max="13" width="8.42578125" style="1" customWidth="1"/>
    <col min="14" max="17" width="6.28515625" style="1" customWidth="1"/>
    <col min="18" max="18" width="6.140625" style="1" customWidth="1"/>
    <col min="19" max="24" width="6.28515625" style="1" customWidth="1"/>
    <col min="25" max="25" width="6.28515625" style="1" hidden="1" customWidth="1"/>
    <col min="26" max="26" width="9" style="1" customWidth="1"/>
    <col min="27" max="28" width="8.85546875" style="2"/>
    <col min="29" max="29" width="11.42578125" style="27" customWidth="1"/>
    <col min="30" max="30" width="11.5703125" style="22" customWidth="1"/>
    <col min="31" max="31" width="8.85546875" style="23"/>
    <col min="32" max="37" width="8.85546875" style="22"/>
    <col min="38" max="16384" width="8.85546875" style="1"/>
  </cols>
  <sheetData>
    <row r="1" spans="1:37" x14ac:dyDescent="0.25">
      <c r="A1" s="53" t="s">
        <v>46</v>
      </c>
    </row>
    <row r="2" spans="1:37" x14ac:dyDescent="0.25">
      <c r="A2" s="1" t="s">
        <v>20</v>
      </c>
    </row>
    <row r="3" spans="1:37" x14ac:dyDescent="0.25">
      <c r="A3" s="53" t="s">
        <v>47</v>
      </c>
      <c r="D3" s="53" t="s">
        <v>63</v>
      </c>
    </row>
    <row r="4" spans="1:37" ht="17.45" customHeight="1" x14ac:dyDescent="0.25">
      <c r="A4" s="3"/>
      <c r="B4" s="3"/>
      <c r="C4" s="3"/>
      <c r="D4" s="29"/>
      <c r="E4" s="4"/>
      <c r="F4" s="3"/>
      <c r="G4" s="3"/>
      <c r="H4" s="3"/>
      <c r="I4" s="3"/>
      <c r="J4" s="60" t="s">
        <v>0</v>
      </c>
      <c r="K4" s="60"/>
      <c r="L4" s="60"/>
      <c r="M4" s="60"/>
      <c r="N4" s="60"/>
      <c r="O4" s="60"/>
      <c r="P4" s="60"/>
      <c r="Q4" s="60"/>
      <c r="R4" s="60"/>
      <c r="S4" s="60"/>
      <c r="T4" s="60"/>
      <c r="U4" s="60"/>
      <c r="V4" s="60"/>
      <c r="W4" s="60"/>
      <c r="X4" s="60"/>
      <c r="Y4" s="60"/>
      <c r="Z4" s="60"/>
      <c r="AA4" s="6"/>
      <c r="AB4" s="46"/>
    </row>
    <row r="5" spans="1:37" ht="162.6" customHeight="1" x14ac:dyDescent="0.25">
      <c r="A5" s="8" t="s">
        <v>1</v>
      </c>
      <c r="B5" s="7" t="s">
        <v>2</v>
      </c>
      <c r="C5" s="7"/>
      <c r="D5" s="7"/>
      <c r="E5" s="21" t="s">
        <v>3</v>
      </c>
      <c r="F5" s="8" t="s">
        <v>4</v>
      </c>
      <c r="G5" s="8" t="s">
        <v>5</v>
      </c>
      <c r="H5" s="9" t="s">
        <v>6</v>
      </c>
      <c r="I5" s="8" t="s">
        <v>7</v>
      </c>
      <c r="J5" s="8" t="s">
        <v>30</v>
      </c>
      <c r="K5" s="8" t="s">
        <v>32</v>
      </c>
      <c r="L5" s="19" t="s">
        <v>31</v>
      </c>
      <c r="M5" s="20" t="s">
        <v>34</v>
      </c>
      <c r="N5" s="8" t="s">
        <v>29</v>
      </c>
      <c r="O5" s="8" t="s">
        <v>33</v>
      </c>
      <c r="P5" s="8" t="s">
        <v>35</v>
      </c>
      <c r="Q5" s="8" t="s">
        <v>36</v>
      </c>
      <c r="R5" s="8" t="s">
        <v>40</v>
      </c>
      <c r="S5" s="8" t="s">
        <v>41</v>
      </c>
      <c r="T5" s="8" t="s">
        <v>40</v>
      </c>
      <c r="U5" s="32" t="s">
        <v>42</v>
      </c>
      <c r="V5" s="32" t="s">
        <v>45</v>
      </c>
      <c r="W5" s="8" t="s">
        <v>8</v>
      </c>
      <c r="X5" s="8" t="s">
        <v>9</v>
      </c>
      <c r="Y5" s="8" t="s">
        <v>10</v>
      </c>
      <c r="Z5" s="8" t="s">
        <v>11</v>
      </c>
      <c r="AA5" s="45" t="s">
        <v>12</v>
      </c>
      <c r="AB5" s="47"/>
      <c r="AE5" s="24"/>
    </row>
    <row r="6" spans="1:37" ht="46.5" customHeight="1" x14ac:dyDescent="0.25">
      <c r="A6" s="18">
        <v>10</v>
      </c>
      <c r="B6" s="18" t="s">
        <v>37</v>
      </c>
      <c r="C6" s="18"/>
      <c r="D6" s="55" t="s">
        <v>55</v>
      </c>
      <c r="E6" s="37" t="s">
        <v>43</v>
      </c>
      <c r="F6" s="18"/>
      <c r="G6" s="18"/>
      <c r="H6" s="18"/>
      <c r="I6" s="18"/>
      <c r="J6" s="18"/>
      <c r="K6" s="3"/>
      <c r="L6" s="18"/>
      <c r="M6" s="18"/>
      <c r="N6" s="18"/>
      <c r="O6" s="18"/>
      <c r="P6" s="18"/>
      <c r="Q6" s="18"/>
      <c r="R6" s="10">
        <v>0.41666666666666669</v>
      </c>
      <c r="S6" s="10">
        <v>0.50277777777777777</v>
      </c>
      <c r="T6" s="10">
        <f>S6-R6</f>
        <v>8.6111111111111083E-2</v>
      </c>
      <c r="U6" s="18">
        <v>2050</v>
      </c>
      <c r="V6" s="18">
        <v>1030</v>
      </c>
      <c r="W6" s="18"/>
      <c r="X6" s="4">
        <v>1000</v>
      </c>
      <c r="Y6" s="18"/>
      <c r="Z6" s="13">
        <f>X6+W6+V6+U6+Q6+P6+O6+N6+M6+L6+K6+J6</f>
        <v>4080</v>
      </c>
      <c r="AA6" s="58">
        <v>1</v>
      </c>
      <c r="AB6" s="48"/>
    </row>
    <row r="7" spans="1:37" ht="74.45" customHeight="1" x14ac:dyDescent="0.25">
      <c r="A7" s="18">
        <v>12</v>
      </c>
      <c r="B7" s="18" t="s">
        <v>39</v>
      </c>
      <c r="C7" s="18"/>
      <c r="D7" s="55" t="s">
        <v>56</v>
      </c>
      <c r="E7" s="37" t="s">
        <v>43</v>
      </c>
      <c r="F7" s="18"/>
      <c r="G7" s="18"/>
      <c r="H7" s="18"/>
      <c r="I7" s="18"/>
      <c r="J7" s="18"/>
      <c r="K7" s="3"/>
      <c r="L7" s="18"/>
      <c r="M7" s="18"/>
      <c r="N7" s="18"/>
      <c r="O7" s="18"/>
      <c r="P7" s="18"/>
      <c r="Q7" s="18"/>
      <c r="R7" s="10">
        <v>0.4236111111111111</v>
      </c>
      <c r="S7" s="10">
        <v>0.51597222222222217</v>
      </c>
      <c r="T7" s="10">
        <f>S7-R7</f>
        <v>9.2361111111111061E-2</v>
      </c>
      <c r="U7" s="18">
        <v>2000</v>
      </c>
      <c r="V7" s="18">
        <v>1060</v>
      </c>
      <c r="W7" s="18"/>
      <c r="X7" s="4">
        <v>1000</v>
      </c>
      <c r="Y7" s="18"/>
      <c r="Z7" s="13">
        <f>X7+W7+V7+U7+Q7+P7+O7+N7+M7+L7+K7+J7</f>
        <v>4060</v>
      </c>
      <c r="AA7" s="58">
        <v>2</v>
      </c>
      <c r="AB7" s="48"/>
    </row>
    <row r="8" spans="1:37" s="14" customFormat="1" ht="58.5" customHeight="1" x14ac:dyDescent="0.25">
      <c r="A8" s="18">
        <v>11</v>
      </c>
      <c r="B8" s="18" t="s">
        <v>38</v>
      </c>
      <c r="C8" s="18"/>
      <c r="D8" s="55" t="s">
        <v>57</v>
      </c>
      <c r="E8" s="37" t="s">
        <v>43</v>
      </c>
      <c r="F8" s="18"/>
      <c r="G8" s="18"/>
      <c r="H8" s="18"/>
      <c r="I8" s="18"/>
      <c r="J8" s="18"/>
      <c r="K8" s="3"/>
      <c r="L8" s="18"/>
      <c r="M8" s="18"/>
      <c r="N8" s="18"/>
      <c r="O8" s="18"/>
      <c r="P8" s="18"/>
      <c r="Q8" s="18"/>
      <c r="R8" s="10">
        <v>0.4201388888888889</v>
      </c>
      <c r="S8" s="10">
        <v>0.50416666666666665</v>
      </c>
      <c r="T8" s="10">
        <f>S8-R8</f>
        <v>8.4027777777777757E-2</v>
      </c>
      <c r="U8" s="18">
        <v>2100</v>
      </c>
      <c r="V8" s="18">
        <v>500</v>
      </c>
      <c r="W8" s="18"/>
      <c r="X8" s="4">
        <v>1000</v>
      </c>
      <c r="Y8" s="18"/>
      <c r="Z8" s="13">
        <f>X8+W8+V8+U8+Q8+P8+O8+N8+M8+L8+K8+J8</f>
        <v>3600</v>
      </c>
      <c r="AA8" s="58">
        <v>3</v>
      </c>
      <c r="AB8" s="48"/>
      <c r="AC8" s="27"/>
      <c r="AD8" s="22"/>
      <c r="AE8" s="23"/>
      <c r="AF8" s="22"/>
      <c r="AG8" s="22"/>
      <c r="AH8" s="22"/>
      <c r="AI8" s="22"/>
      <c r="AJ8" s="22"/>
      <c r="AK8" s="22"/>
    </row>
  </sheetData>
  <sheetProtection selectLockedCells="1" selectUnlockedCells="1"/>
  <autoFilter ref="A5:AE8">
    <sortState ref="A6:AE18">
      <sortCondition ref="E5:E14"/>
    </sortState>
  </autoFilter>
  <mergeCells count="1">
    <mergeCell ref="J4:Z4"/>
  </mergeCells>
  <pageMargins left="0.23622047244094491" right="0.23622047244094491" top="0.74803149606299213" bottom="0.74803149606299213" header="0.31496062992125984" footer="0.31496062992125984"/>
  <pageSetup paperSize="9" scale="45" firstPageNumber="0" orientation="portrait" horizontalDpi="300" verticalDpi="300" r:id="rId1"/>
  <headerFooter alignWithMargins="0"/>
  <colBreaks count="1" manualBreakCount="1">
    <brk id="28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6"/>
  <sheetViews>
    <sheetView view="pageBreakPreview" zoomScale="85" zoomScaleNormal="100" zoomScaleSheetLayoutView="85" workbookViewId="0">
      <pane xSplit="3" ySplit="4" topLeftCell="D5" activePane="bottomRight" state="frozen"/>
      <selection pane="topRight" activeCell="D1" sqref="D1"/>
      <selection pane="bottomLeft" activeCell="A5" sqref="A5"/>
      <selection pane="bottomRight" activeCell="J10" sqref="J10"/>
    </sheetView>
  </sheetViews>
  <sheetFormatPr defaultColWidth="8.85546875" defaultRowHeight="15" x14ac:dyDescent="0.25"/>
  <cols>
    <col min="1" max="1" width="4.140625" style="1" customWidth="1"/>
    <col min="2" max="2" width="20.85546875" style="1" customWidth="1"/>
    <col min="3" max="3" width="35.140625" style="1" hidden="1" customWidth="1"/>
    <col min="4" max="4" width="27.5703125" style="28" customWidth="1"/>
    <col min="5" max="5" width="8.28515625" style="2" customWidth="1"/>
    <col min="6" max="6" width="6.140625" style="1" customWidth="1"/>
    <col min="7" max="8" width="5.85546875" style="1" customWidth="1"/>
    <col min="9" max="9" width="7" style="1" customWidth="1"/>
    <col min="10" max="10" width="6.28515625" style="1" customWidth="1"/>
    <col min="11" max="11" width="6.28515625" style="22" customWidth="1"/>
    <col min="12" max="12" width="6.28515625" style="1" customWidth="1"/>
    <col min="13" max="13" width="8.42578125" style="1" customWidth="1"/>
    <col min="14" max="17" width="6.28515625" style="1" customWidth="1"/>
    <col min="18" max="18" width="6.140625" style="1" customWidth="1"/>
    <col min="19" max="24" width="6.28515625" style="1" customWidth="1"/>
    <col min="25" max="25" width="6.28515625" style="1" hidden="1" customWidth="1"/>
    <col min="26" max="26" width="9" style="1" customWidth="1"/>
    <col min="27" max="28" width="8.85546875" style="2"/>
    <col min="29" max="29" width="11.42578125" style="27" customWidth="1"/>
    <col min="30" max="30" width="11.5703125" style="22" customWidth="1"/>
    <col min="31" max="31" width="8.85546875" style="23"/>
    <col min="32" max="37" width="8.85546875" style="22"/>
    <col min="38" max="16384" width="8.85546875" style="1"/>
  </cols>
  <sheetData>
    <row r="1" spans="1:31" x14ac:dyDescent="0.25">
      <c r="A1" s="53" t="s">
        <v>46</v>
      </c>
    </row>
    <row r="2" spans="1:31" x14ac:dyDescent="0.25">
      <c r="A2" s="1" t="s">
        <v>20</v>
      </c>
    </row>
    <row r="3" spans="1:31" x14ac:dyDescent="0.25">
      <c r="A3" s="53" t="s">
        <v>47</v>
      </c>
      <c r="D3" s="54" t="s">
        <v>64</v>
      </c>
    </row>
    <row r="4" spans="1:31" ht="17.45" customHeight="1" x14ac:dyDescent="0.25">
      <c r="A4" s="3"/>
      <c r="B4" s="3"/>
      <c r="C4" s="3"/>
      <c r="D4" s="29"/>
      <c r="E4" s="4"/>
      <c r="F4" s="3"/>
      <c r="G4" s="3"/>
      <c r="H4" s="3"/>
      <c r="I4" s="3"/>
      <c r="J4" s="60" t="s">
        <v>0</v>
      </c>
      <c r="K4" s="60"/>
      <c r="L4" s="60"/>
      <c r="M4" s="60"/>
      <c r="N4" s="60"/>
      <c r="O4" s="60"/>
      <c r="P4" s="60"/>
      <c r="Q4" s="60"/>
      <c r="R4" s="60"/>
      <c r="S4" s="60"/>
      <c r="T4" s="60"/>
      <c r="U4" s="60"/>
      <c r="V4" s="60"/>
      <c r="W4" s="60"/>
      <c r="X4" s="60"/>
      <c r="Y4" s="60"/>
      <c r="Z4" s="60"/>
      <c r="AA4" s="6"/>
      <c r="AB4" s="46"/>
    </row>
    <row r="5" spans="1:31" ht="162.6" customHeight="1" x14ac:dyDescent="0.25">
      <c r="A5" s="8" t="s">
        <v>1</v>
      </c>
      <c r="B5" s="7" t="s">
        <v>2</v>
      </c>
      <c r="C5" s="7"/>
      <c r="D5" s="7"/>
      <c r="E5" s="21" t="s">
        <v>3</v>
      </c>
      <c r="F5" s="8" t="s">
        <v>4</v>
      </c>
      <c r="G5" s="8" t="s">
        <v>5</v>
      </c>
      <c r="H5" s="9" t="s">
        <v>6</v>
      </c>
      <c r="I5" s="8" t="s">
        <v>7</v>
      </c>
      <c r="J5" s="8" t="s">
        <v>30</v>
      </c>
      <c r="K5" s="8" t="s">
        <v>32</v>
      </c>
      <c r="L5" s="19" t="s">
        <v>31</v>
      </c>
      <c r="M5" s="20" t="s">
        <v>34</v>
      </c>
      <c r="N5" s="8" t="s">
        <v>29</v>
      </c>
      <c r="O5" s="8" t="s">
        <v>33</v>
      </c>
      <c r="P5" s="8" t="s">
        <v>35</v>
      </c>
      <c r="Q5" s="8" t="s">
        <v>36</v>
      </c>
      <c r="R5" s="8" t="s">
        <v>40</v>
      </c>
      <c r="S5" s="8" t="s">
        <v>41</v>
      </c>
      <c r="T5" s="8" t="s">
        <v>40</v>
      </c>
      <c r="U5" s="32" t="s">
        <v>42</v>
      </c>
      <c r="V5" s="32" t="s">
        <v>45</v>
      </c>
      <c r="W5" s="8" t="s">
        <v>8</v>
      </c>
      <c r="X5" s="8" t="s">
        <v>9</v>
      </c>
      <c r="Y5" s="8" t="s">
        <v>10</v>
      </c>
      <c r="Z5" s="8" t="s">
        <v>11</v>
      </c>
      <c r="AA5" s="45" t="s">
        <v>12</v>
      </c>
      <c r="AB5" s="47"/>
      <c r="AE5" s="24"/>
    </row>
    <row r="6" spans="1:31" ht="30" x14ac:dyDescent="0.25">
      <c r="A6" s="34">
        <v>4</v>
      </c>
      <c r="B6" s="49" t="s">
        <v>44</v>
      </c>
      <c r="C6" s="36"/>
      <c r="D6" s="49" t="s">
        <v>58</v>
      </c>
      <c r="E6" s="38" t="s">
        <v>18</v>
      </c>
      <c r="F6" s="40">
        <v>0.41736111111111113</v>
      </c>
      <c r="G6" s="42">
        <v>0.59513888888888888</v>
      </c>
      <c r="H6" s="42">
        <v>0</v>
      </c>
      <c r="I6" s="44">
        <f>(G6-F6)-H6</f>
        <v>0.17777777777777776</v>
      </c>
      <c r="J6" s="34">
        <v>692</v>
      </c>
      <c r="K6" s="34">
        <v>450</v>
      </c>
      <c r="L6" s="34">
        <v>450</v>
      </c>
      <c r="M6" s="34">
        <v>700</v>
      </c>
      <c r="N6" s="34">
        <v>800</v>
      </c>
      <c r="O6" s="34">
        <v>550</v>
      </c>
      <c r="P6" s="34">
        <v>750</v>
      </c>
      <c r="Q6" s="34">
        <v>0</v>
      </c>
      <c r="R6" s="10">
        <v>0.39374999999999999</v>
      </c>
      <c r="S6" s="10">
        <v>0.48958333333333331</v>
      </c>
      <c r="T6" s="10">
        <f>S6-R6</f>
        <v>9.5833333333333326E-2</v>
      </c>
      <c r="U6" s="34">
        <v>2000</v>
      </c>
      <c r="V6" s="34">
        <v>500</v>
      </c>
      <c r="W6" s="34"/>
      <c r="X6" s="4">
        <v>1000</v>
      </c>
      <c r="Y6" s="34"/>
      <c r="Z6" s="13">
        <f>X6+W6+V6+U6+Q6+P6+O6+N6+M6+L6+K6+J6</f>
        <v>7892</v>
      </c>
      <c r="AA6" s="52">
        <v>1</v>
      </c>
      <c r="AB6" s="48"/>
      <c r="AC6" s="25"/>
      <c r="AD6" s="25"/>
      <c r="AE6" s="26"/>
    </row>
  </sheetData>
  <sheetProtection selectLockedCells="1" selectUnlockedCells="1"/>
  <autoFilter ref="A5:AE5">
    <sortState ref="A6:AE18">
      <sortCondition ref="E5:E14"/>
    </sortState>
  </autoFilter>
  <mergeCells count="1">
    <mergeCell ref="J4:Z4"/>
  </mergeCells>
  <pageMargins left="0.23622047244094491" right="0.23622047244094491" top="0.74803149606299213" bottom="0.74803149606299213" header="0.31496062992125984" footer="0.31496062992125984"/>
  <pageSetup paperSize="9" scale="45" firstPageNumber="0" orientation="portrait" horizontalDpi="300" verticalDpi="300" r:id="rId1"/>
  <headerFooter alignWithMargins="0"/>
  <colBreaks count="1" manualBreakCount="1">
    <brk id="28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7"/>
  <sheetViews>
    <sheetView view="pageBreakPreview" zoomScaleNormal="100" zoomScaleSheetLayoutView="100" workbookViewId="0">
      <pane xSplit="3" ySplit="4" topLeftCell="G5" activePane="bottomRight" state="frozen"/>
      <selection pane="topRight" activeCell="D1" sqref="D1"/>
      <selection pane="bottomLeft" activeCell="A5" sqref="A5"/>
      <selection pane="bottomRight" activeCell="D4" sqref="D4"/>
    </sheetView>
  </sheetViews>
  <sheetFormatPr defaultColWidth="8.85546875" defaultRowHeight="15" x14ac:dyDescent="0.25"/>
  <cols>
    <col min="1" max="1" width="4.140625" style="1" customWidth="1"/>
    <col min="2" max="2" width="20.85546875" style="1" customWidth="1"/>
    <col min="3" max="3" width="35.140625" style="1" hidden="1" customWidth="1"/>
    <col min="4" max="4" width="27.5703125" style="28" customWidth="1"/>
    <col min="5" max="5" width="8.28515625" style="2" customWidth="1"/>
    <col min="6" max="6" width="6.140625" style="1" customWidth="1"/>
    <col min="7" max="8" width="5.85546875" style="1" customWidth="1"/>
    <col min="9" max="9" width="7" style="1" customWidth="1"/>
    <col min="10" max="10" width="6.28515625" style="1" customWidth="1"/>
    <col min="11" max="11" width="6.28515625" style="22" customWidth="1"/>
    <col min="12" max="12" width="6.28515625" style="1" customWidth="1"/>
    <col min="13" max="13" width="8.42578125" style="1" customWidth="1"/>
    <col min="14" max="17" width="6.28515625" style="1" customWidth="1"/>
    <col min="18" max="18" width="6.140625" style="1" customWidth="1"/>
    <col min="19" max="24" width="6.28515625" style="1" customWidth="1"/>
    <col min="25" max="25" width="6.28515625" style="1" hidden="1" customWidth="1"/>
    <col min="26" max="26" width="9" style="1" customWidth="1"/>
    <col min="27" max="28" width="8.85546875" style="2"/>
    <col min="29" max="29" width="11.42578125" style="27" customWidth="1"/>
    <col min="30" max="30" width="11.5703125" style="22" customWidth="1"/>
    <col min="31" max="31" width="8.85546875" style="23"/>
    <col min="32" max="37" width="8.85546875" style="22"/>
    <col min="38" max="16384" width="8.85546875" style="1"/>
  </cols>
  <sheetData>
    <row r="1" spans="1:37" x14ac:dyDescent="0.25">
      <c r="A1" s="53" t="s">
        <v>46</v>
      </c>
    </row>
    <row r="2" spans="1:37" x14ac:dyDescent="0.25">
      <c r="A2" s="1" t="s">
        <v>20</v>
      </c>
    </row>
    <row r="3" spans="1:37" x14ac:dyDescent="0.25">
      <c r="A3" s="53" t="s">
        <v>47</v>
      </c>
      <c r="D3" s="54" t="s">
        <v>65</v>
      </c>
    </row>
    <row r="4" spans="1:37" ht="17.45" customHeight="1" x14ac:dyDescent="0.25">
      <c r="A4" s="3"/>
      <c r="B4" s="3"/>
      <c r="C4" s="3"/>
      <c r="D4" s="29"/>
      <c r="E4" s="4"/>
      <c r="F4" s="3"/>
      <c r="G4" s="3"/>
      <c r="H4" s="3"/>
      <c r="I4" s="3"/>
      <c r="J4" s="60" t="s">
        <v>0</v>
      </c>
      <c r="K4" s="60"/>
      <c r="L4" s="60"/>
      <c r="M4" s="60"/>
      <c r="N4" s="60"/>
      <c r="O4" s="60"/>
      <c r="P4" s="60"/>
      <c r="Q4" s="60"/>
      <c r="R4" s="60"/>
      <c r="S4" s="60"/>
      <c r="T4" s="60"/>
      <c r="U4" s="60"/>
      <c r="V4" s="60"/>
      <c r="W4" s="60"/>
      <c r="X4" s="60"/>
      <c r="Y4" s="60"/>
      <c r="Z4" s="60"/>
      <c r="AA4" s="6"/>
      <c r="AB4" s="46"/>
    </row>
    <row r="5" spans="1:37" ht="162.6" customHeight="1" x14ac:dyDescent="0.25">
      <c r="A5" s="8" t="s">
        <v>1</v>
      </c>
      <c r="B5" s="7" t="s">
        <v>2</v>
      </c>
      <c r="C5" s="7"/>
      <c r="D5" s="7"/>
      <c r="E5" s="21" t="s">
        <v>3</v>
      </c>
      <c r="F5" s="8" t="s">
        <v>4</v>
      </c>
      <c r="G5" s="8" t="s">
        <v>5</v>
      </c>
      <c r="H5" s="9" t="s">
        <v>6</v>
      </c>
      <c r="I5" s="8" t="s">
        <v>7</v>
      </c>
      <c r="J5" s="8" t="s">
        <v>30</v>
      </c>
      <c r="K5" s="8" t="s">
        <v>32</v>
      </c>
      <c r="L5" s="19" t="s">
        <v>31</v>
      </c>
      <c r="M5" s="20" t="s">
        <v>34</v>
      </c>
      <c r="N5" s="8" t="s">
        <v>29</v>
      </c>
      <c r="O5" s="8" t="s">
        <v>33</v>
      </c>
      <c r="P5" s="8" t="s">
        <v>35</v>
      </c>
      <c r="Q5" s="8" t="s">
        <v>36</v>
      </c>
      <c r="R5" s="8" t="s">
        <v>40</v>
      </c>
      <c r="S5" s="8" t="s">
        <v>41</v>
      </c>
      <c r="T5" s="8" t="s">
        <v>40</v>
      </c>
      <c r="U5" s="32" t="s">
        <v>42</v>
      </c>
      <c r="V5" s="32" t="s">
        <v>45</v>
      </c>
      <c r="W5" s="8" t="s">
        <v>8</v>
      </c>
      <c r="X5" s="8" t="s">
        <v>9</v>
      </c>
      <c r="Y5" s="8" t="s">
        <v>10</v>
      </c>
      <c r="Z5" s="8" t="s">
        <v>11</v>
      </c>
      <c r="AA5" s="45" t="s">
        <v>12</v>
      </c>
      <c r="AB5" s="47"/>
      <c r="AE5" s="24"/>
    </row>
    <row r="6" spans="1:37" ht="105" x14ac:dyDescent="0.25">
      <c r="A6" s="33">
        <v>5</v>
      </c>
      <c r="B6" s="35" t="s">
        <v>24</v>
      </c>
      <c r="C6" s="35" t="s">
        <v>15</v>
      </c>
      <c r="D6" s="56" t="s">
        <v>59</v>
      </c>
      <c r="E6" s="51" t="s">
        <v>19</v>
      </c>
      <c r="F6" s="39">
        <v>0.41736111111111113</v>
      </c>
      <c r="G6" s="41">
        <v>0.625</v>
      </c>
      <c r="H6" s="41">
        <v>0</v>
      </c>
      <c r="I6" s="43">
        <f>(G6-F6)-H6</f>
        <v>0.20763888888888887</v>
      </c>
      <c r="J6" s="33">
        <v>0</v>
      </c>
      <c r="K6" s="33">
        <v>0</v>
      </c>
      <c r="L6" s="33">
        <v>450</v>
      </c>
      <c r="M6" s="33">
        <v>0</v>
      </c>
      <c r="N6" s="33">
        <v>800</v>
      </c>
      <c r="O6" s="33">
        <v>0</v>
      </c>
      <c r="P6" s="33">
        <v>750</v>
      </c>
      <c r="Q6" s="33">
        <v>1444</v>
      </c>
      <c r="R6" s="10">
        <v>0.40277777777777773</v>
      </c>
      <c r="S6" s="10">
        <v>0.4694444444444445</v>
      </c>
      <c r="T6" s="10">
        <f>S6-R6</f>
        <v>6.6666666666666763E-2</v>
      </c>
      <c r="U6" s="33">
        <v>2050</v>
      </c>
      <c r="V6" s="33">
        <v>1530</v>
      </c>
      <c r="W6" s="33">
        <v>700</v>
      </c>
      <c r="X6" s="4">
        <v>1000</v>
      </c>
      <c r="Y6" s="33"/>
      <c r="Z6" s="13">
        <f>X6+W6+V6+U6+Q6+P6+O6+N6+M6+L6+K6+J6</f>
        <v>8724</v>
      </c>
      <c r="AA6" s="59">
        <v>1</v>
      </c>
      <c r="AB6" s="48"/>
      <c r="AD6" s="25"/>
    </row>
    <row r="7" spans="1:37" s="23" customFormat="1" ht="90" x14ac:dyDescent="0.25">
      <c r="A7" s="33">
        <v>3</v>
      </c>
      <c r="B7" s="35" t="s">
        <v>23</v>
      </c>
      <c r="C7" s="50"/>
      <c r="D7" s="56" t="s">
        <v>60</v>
      </c>
      <c r="E7" s="51" t="s">
        <v>19</v>
      </c>
      <c r="F7" s="39">
        <v>0.41736111111111113</v>
      </c>
      <c r="G7" s="41">
        <v>0.59513888888888888</v>
      </c>
      <c r="H7" s="41">
        <v>4.1666666666666666E-3</v>
      </c>
      <c r="I7" s="43">
        <f>(G7-F7)-H7</f>
        <v>0.17361111111111108</v>
      </c>
      <c r="J7" s="33">
        <v>692</v>
      </c>
      <c r="K7" s="33">
        <v>450</v>
      </c>
      <c r="L7" s="33">
        <v>450</v>
      </c>
      <c r="M7" s="33">
        <v>850</v>
      </c>
      <c r="N7" s="33">
        <v>800</v>
      </c>
      <c r="O7" s="33">
        <v>550</v>
      </c>
      <c r="P7" s="33">
        <v>750</v>
      </c>
      <c r="Q7" s="33">
        <v>0</v>
      </c>
      <c r="R7" s="10">
        <v>0.39374999999999999</v>
      </c>
      <c r="S7" s="10">
        <v>0.48958333333333331</v>
      </c>
      <c r="T7" s="10">
        <f>S7-R7</f>
        <v>9.5833333333333326E-2</v>
      </c>
      <c r="U7" s="33">
        <v>2000</v>
      </c>
      <c r="V7" s="33">
        <v>500</v>
      </c>
      <c r="W7" s="33"/>
      <c r="X7" s="4">
        <v>1000</v>
      </c>
      <c r="Y7" s="33"/>
      <c r="Z7" s="13">
        <f>X7+W7+V7+U7+Q7+P7+O7+N7+M7+L7+K7+J7</f>
        <v>8042</v>
      </c>
      <c r="AA7" s="59">
        <v>2</v>
      </c>
      <c r="AB7" s="48"/>
      <c r="AC7" s="27"/>
      <c r="AD7" s="25"/>
      <c r="AF7" s="22"/>
      <c r="AG7" s="22"/>
      <c r="AH7" s="22"/>
      <c r="AI7" s="22"/>
      <c r="AJ7" s="22"/>
      <c r="AK7" s="22"/>
    </row>
  </sheetData>
  <sheetProtection selectLockedCells="1" selectUnlockedCells="1"/>
  <autoFilter ref="A5:AE5">
    <sortState ref="A6:AE18">
      <sortCondition ref="E5:E14"/>
    </sortState>
  </autoFilter>
  <mergeCells count="1">
    <mergeCell ref="J4:Z4"/>
  </mergeCells>
  <pageMargins left="0.23622047244094491" right="0.23622047244094491" top="0.74803149606299213" bottom="0.74803149606299213" header="0.31496062992125984" footer="0.31496062992125984"/>
  <pageSetup paperSize="9" scale="45" firstPageNumber="0" orientation="portrait" horizontalDpi="300" verticalDpi="300" r:id="rId1"/>
  <headerFooter alignWithMargins="0"/>
  <colBreaks count="1" manualBreakCount="1">
    <brk id="2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6</vt:i4>
      </vt:variant>
    </vt:vector>
  </HeadingPairs>
  <TitlesOfParts>
    <vt:vector size="12" baseType="lpstr">
      <vt:lpstr>6</vt:lpstr>
      <vt:lpstr>4</vt:lpstr>
      <vt:lpstr>2</vt:lpstr>
      <vt:lpstr>2 Романтики</vt:lpstr>
      <vt:lpstr>2 юношеские</vt:lpstr>
      <vt:lpstr>6 юношеские</vt:lpstr>
      <vt:lpstr>'2'!Excel_BuiltIn__FilterDatabase</vt:lpstr>
      <vt:lpstr>'2 Романтики'!Excel_BuiltIn__FilterDatabase</vt:lpstr>
      <vt:lpstr>'2 юношеские'!Excel_BuiltIn__FilterDatabase</vt:lpstr>
      <vt:lpstr>'4'!Excel_BuiltIn__FilterDatabase</vt:lpstr>
      <vt:lpstr>'6'!Excel_BuiltIn__FilterDatabase</vt:lpstr>
      <vt:lpstr>'6 юношеские'!Excel_BuiltIn__FilterDatabase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Дмитрий</dc:creator>
  <cp:lastModifiedBy>Абрамов Д</cp:lastModifiedBy>
  <cp:lastPrinted>2026-10-18T08:53:58Z</cp:lastPrinted>
  <dcterms:created xsi:type="dcterms:W3CDTF">2025-11-17T08:05:52Z</dcterms:created>
  <dcterms:modified xsi:type="dcterms:W3CDTF">2026-10-20T21:27:51Z</dcterms:modified>
</cp:coreProperties>
</file>